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120" yWindow="30" windowWidth="15180" windowHeight="9345"/>
  </bookViews>
  <sheets>
    <sheet name="Correct Score" sheetId="2" r:id="rId1"/>
  </sheets>
  <calcPr calcId="145621"/>
</workbook>
</file>

<file path=xl/calcChain.xml><?xml version="1.0" encoding="utf-8"?>
<calcChain xmlns="http://schemas.openxmlformats.org/spreadsheetml/2006/main">
  <c r="D11" i="2" l="1"/>
  <c r="A11" i="2"/>
  <c r="D10" i="2"/>
  <c r="A10" i="2"/>
  <c r="F7" i="2"/>
  <c r="C7" i="2"/>
  <c r="G6" i="2"/>
  <c r="G5" i="2"/>
  <c r="G4" i="2"/>
  <c r="D6" i="2"/>
  <c r="H6" i="2"/>
  <c r="I6" i="2"/>
  <c r="D5" i="2"/>
  <c r="H5" i="2" s="1"/>
  <c r="I5" i="2" s="1"/>
  <c r="D4" i="2"/>
  <c r="H4" i="2" s="1"/>
  <c r="I4" i="2" s="1"/>
  <c r="I8" i="2" l="1"/>
  <c r="I7" i="2"/>
  <c r="J6" i="2" l="1"/>
  <c r="J5" i="2"/>
  <c r="J4" i="2"/>
</calcChain>
</file>

<file path=xl/sharedStrings.xml><?xml version="1.0" encoding="utf-8"?>
<sst xmlns="http://schemas.openxmlformats.org/spreadsheetml/2006/main" count="21" uniqueCount="21">
  <si>
    <t>Pt. pf</t>
  </si>
  <si>
    <t>Liability</t>
  </si>
  <si>
    <t>Gross P/L</t>
  </si>
  <si>
    <t>Net P/L</t>
  </si>
  <si>
    <t>%</t>
  </si>
  <si>
    <t>Totals</t>
  </si>
  <si>
    <t>Max</t>
  </si>
  <si>
    <t>Min</t>
  </si>
  <si>
    <t>Ratio *</t>
  </si>
  <si>
    <t>Back
odds</t>
  </si>
  <si>
    <t>Back
stake</t>
  </si>
  <si>
    <t>Lay
odds</t>
  </si>
  <si>
    <t>Lay
stake</t>
  </si>
  <si>
    <t>Commission -&gt;&gt;</t>
  </si>
  <si>
    <t>Selection</t>
  </si>
  <si>
    <t>Home</t>
  </si>
  <si>
    <t>Draw</t>
  </si>
  <si>
    <t>Away</t>
  </si>
  <si>
    <t>Match odds</t>
  </si>
  <si>
    <t>* - Ratio between profit/loss on current selection
and worst case loss</t>
  </si>
  <si>
    <t>http://www.geekstoy.com/forum/showthread.php?t=4391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</si>
</sst>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"/>
  </numFmts>
  <fonts count="11" x14ac:knownFonts="1">
    <font>
      <sz val="10"/>
      <name val="Palatino Linotype"/>
    </font>
    <font>
      <sz val="8"/>
      <name val="Palatino Linotype"/>
      <family val="1"/>
    </font>
    <font>
      <b/>
      <sz val="10"/>
      <color indexed="56"/>
      <name val="Palatino Linotype"/>
      <family val="1"/>
    </font>
    <font>
      <b/>
      <sz val="10"/>
      <color indexed="12"/>
      <name val="Palatino Linotype"/>
      <family val="1"/>
    </font>
    <font>
      <b/>
      <sz val="12"/>
      <color indexed="56"/>
      <name val="Palatino Linotype"/>
      <family val="1"/>
    </font>
    <font>
      <b/>
      <sz val="11"/>
      <color indexed="56"/>
      <name val="Palatino Linotype"/>
      <family val="1"/>
    </font>
    <font>
      <sz val="10"/>
      <color indexed="56"/>
      <name val="Palatino Linotype"/>
      <family val="1"/>
    </font>
    <font>
      <b/>
      <sz val="10"/>
      <color indexed="18"/>
      <name val="Palatino Linotype"/>
      <family val="1"/>
    </font>
    <font>
      <u/>
      <sz val="10"/>
      <color theme="10"/>
      <name val="Palatino Linotype"/>
      <family val="1"/>
    </font>
    <font>
      <b/>
      <sz val="10"/>
      <color rgb="FF003366"/>
      <name val="Palatino Linotype"/>
      <family val="1"/>
    </font>
    <font>
      <b/>
      <sz val="10"/>
      <color theme="1" tint="-0.249977111117893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28">
    <border>
      <left/>
      <right/>
      <top/>
      <bottom/>
      <diagonal/>
    </border>
    <border>
      <left style="thin">
        <color indexed="51"/>
      </left>
      <right style="double">
        <color indexed="51"/>
      </right>
      <top style="dotted">
        <color indexed="51"/>
      </top>
      <bottom style="dotted">
        <color indexed="51"/>
      </bottom>
      <diagonal/>
    </border>
    <border>
      <left style="thin">
        <color indexed="51"/>
      </left>
      <right style="double">
        <color indexed="51"/>
      </right>
      <top style="dotted">
        <color indexed="51"/>
      </top>
      <bottom style="double">
        <color indexed="51"/>
      </bottom>
      <diagonal/>
    </border>
    <border>
      <left style="thin">
        <color indexed="51"/>
      </left>
      <right style="thin">
        <color indexed="51"/>
      </right>
      <top style="double">
        <color indexed="51"/>
      </top>
      <bottom style="double">
        <color indexed="51"/>
      </bottom>
      <diagonal/>
    </border>
    <border>
      <left style="thin">
        <color indexed="51"/>
      </left>
      <right style="double">
        <color indexed="51"/>
      </right>
      <top style="double">
        <color indexed="51"/>
      </top>
      <bottom style="double">
        <color indexed="51"/>
      </bottom>
      <diagonal/>
    </border>
    <border>
      <left style="double">
        <color indexed="51"/>
      </left>
      <right style="double">
        <color indexed="51"/>
      </right>
      <top style="dotted">
        <color indexed="51"/>
      </top>
      <bottom style="double">
        <color indexed="51"/>
      </bottom>
      <diagonal/>
    </border>
    <border>
      <left style="double">
        <color indexed="51"/>
      </left>
      <right/>
      <top style="double">
        <color indexed="51"/>
      </top>
      <bottom style="double">
        <color indexed="51"/>
      </bottom>
      <diagonal/>
    </border>
    <border>
      <left style="double">
        <color indexed="51"/>
      </left>
      <right/>
      <top/>
      <bottom style="dotted">
        <color indexed="51"/>
      </bottom>
      <diagonal/>
    </border>
    <border>
      <left style="double">
        <color indexed="51"/>
      </left>
      <right/>
      <top style="dotted">
        <color indexed="51"/>
      </top>
      <bottom style="dotted">
        <color indexed="51"/>
      </bottom>
      <diagonal/>
    </border>
    <border>
      <left style="double">
        <color indexed="51"/>
      </left>
      <right/>
      <top style="dotted">
        <color indexed="51"/>
      </top>
      <bottom style="double">
        <color indexed="51"/>
      </bottom>
      <diagonal/>
    </border>
    <border>
      <left/>
      <right style="double">
        <color indexed="51"/>
      </right>
      <top style="double">
        <color indexed="51"/>
      </top>
      <bottom style="double">
        <color indexed="51"/>
      </bottom>
      <diagonal/>
    </border>
    <border>
      <left style="double">
        <color indexed="51"/>
      </left>
      <right style="thin">
        <color indexed="51"/>
      </right>
      <top style="double">
        <color indexed="51"/>
      </top>
      <bottom style="double">
        <color indexed="51"/>
      </bottom>
      <diagonal/>
    </border>
    <border>
      <left style="double">
        <color indexed="51"/>
      </left>
      <right style="thin">
        <color indexed="51"/>
      </right>
      <top style="dotted">
        <color indexed="51"/>
      </top>
      <bottom style="dotted">
        <color indexed="51"/>
      </bottom>
      <diagonal/>
    </border>
    <border>
      <left style="double">
        <color indexed="51"/>
      </left>
      <right style="thin">
        <color indexed="51"/>
      </right>
      <top style="dotted">
        <color indexed="51"/>
      </top>
      <bottom style="double">
        <color indexed="51"/>
      </bottom>
      <diagonal/>
    </border>
    <border>
      <left style="thin">
        <color indexed="51"/>
      </left>
      <right style="double">
        <color indexed="51"/>
      </right>
      <top/>
      <bottom style="dotted">
        <color indexed="51"/>
      </bottom>
      <diagonal/>
    </border>
    <border>
      <left style="double">
        <color indexed="51"/>
      </left>
      <right style="thin">
        <color indexed="51"/>
      </right>
      <top style="double">
        <color indexed="51"/>
      </top>
      <bottom style="dotted">
        <color indexed="51"/>
      </bottom>
      <diagonal/>
    </border>
    <border>
      <left style="thin">
        <color indexed="51"/>
      </left>
      <right style="double">
        <color indexed="51"/>
      </right>
      <top style="double">
        <color indexed="51"/>
      </top>
      <bottom style="dotted">
        <color indexed="51"/>
      </bottom>
      <diagonal/>
    </border>
    <border>
      <left style="double">
        <color indexed="51"/>
      </left>
      <right style="double">
        <color indexed="51"/>
      </right>
      <top style="double">
        <color indexed="51"/>
      </top>
      <bottom style="dotted">
        <color indexed="51"/>
      </bottom>
      <diagonal/>
    </border>
    <border>
      <left style="double">
        <color indexed="51"/>
      </left>
      <right style="double">
        <color indexed="51"/>
      </right>
      <top style="dotted">
        <color indexed="51"/>
      </top>
      <bottom style="dotted">
        <color indexed="51"/>
      </bottom>
      <diagonal/>
    </border>
    <border>
      <left style="double">
        <color indexed="51"/>
      </left>
      <right style="thin">
        <color indexed="51"/>
      </right>
      <top/>
      <bottom style="dotted">
        <color indexed="51"/>
      </bottom>
      <diagonal/>
    </border>
    <border>
      <left style="thin">
        <color indexed="51"/>
      </left>
      <right style="thin">
        <color indexed="51"/>
      </right>
      <top/>
      <bottom style="dotted">
        <color indexed="51"/>
      </bottom>
      <diagonal/>
    </border>
    <border>
      <left style="thin">
        <color indexed="51"/>
      </left>
      <right style="thin">
        <color indexed="51"/>
      </right>
      <top style="dotted">
        <color indexed="51"/>
      </top>
      <bottom style="dotted">
        <color indexed="51"/>
      </bottom>
      <diagonal/>
    </border>
    <border>
      <left style="thin">
        <color indexed="51"/>
      </left>
      <right style="thin">
        <color indexed="51"/>
      </right>
      <top style="dotted">
        <color indexed="51"/>
      </top>
      <bottom style="double">
        <color indexed="51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 style="double">
        <color indexed="51"/>
      </bottom>
      <diagonal/>
    </border>
    <border>
      <left style="double">
        <color indexed="51"/>
      </left>
      <right style="double">
        <color indexed="51"/>
      </right>
      <top/>
      <bottom style="double">
        <color indexed="51"/>
      </bottom>
      <diagonal/>
    </border>
    <border>
      <left style="double">
        <color indexed="51"/>
      </left>
      <right style="double">
        <color indexed="51"/>
      </right>
      <top/>
      <bottom style="thin">
        <color indexed="51"/>
      </bottom>
      <diagonal/>
    </border>
    <border>
      <left/>
      <right/>
      <top/>
      <bottom style="double">
        <color indexed="51"/>
      </bottom>
      <diagonal/>
    </border>
    <border>
      <left/>
      <right style="thin">
        <color indexed="51"/>
      </right>
      <top/>
      <bottom style="double">
        <color indexed="5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3" fillId="2" borderId="19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20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2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2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2" fontId="5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" fontId="7" fillId="0" borderId="25" xfId="0" applyNumberFormat="1" applyFont="1" applyFill="1" applyBorder="1" applyAlignment="1">
      <alignment horizontal="center" vertical="center" wrapText="1"/>
    </xf>
    <xf numFmtId="172" fontId="9" fillId="0" borderId="0" xfId="0" applyNumberFormat="1" applyFont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4" fontId="10" fillId="4" borderId="19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20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12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21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13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>
      <alignment horizontal="right" vertical="center" wrapText="1"/>
    </xf>
    <xf numFmtId="0" fontId="2" fillId="3" borderId="27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 indent="3"/>
    </xf>
    <xf numFmtId="0" fontId="9" fillId="0" borderId="0" xfId="0" applyFont="1" applyAlignment="1">
      <alignment horizontal="right" vertical="center" wrapText="1"/>
    </xf>
    <xf numFmtId="49" fontId="8" fillId="0" borderId="0" xfId="1" applyNumberFormat="1" applyAlignment="1" applyProtection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6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7"/>
      </font>
      <fill>
        <patternFill patternType="solid">
          <bgColor indexed="11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 val="0"/>
        <i val="0"/>
        <condense val="0"/>
        <extend val="0"/>
        <color indexed="17"/>
      </font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eekstoy.com/forum/showthread.php?t=4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showRowColHeaders="0" tabSelected="1" zoomScaleNormal="100" workbookViewId="0">
      <selection activeCell="C2" sqref="C2"/>
    </sheetView>
  </sheetViews>
  <sheetFormatPr defaultRowHeight="15" x14ac:dyDescent="0.3"/>
  <cols>
    <col min="1" max="16384" width="9.140625" style="1"/>
  </cols>
  <sheetData>
    <row r="1" spans="1:10" ht="20.100000000000001" customHeight="1" x14ac:dyDescent="0.3">
      <c r="A1" s="49" t="s">
        <v>18</v>
      </c>
      <c r="B1" s="49"/>
      <c r="C1" s="49"/>
      <c r="D1" s="49"/>
      <c r="E1" s="49"/>
      <c r="F1" s="49"/>
      <c r="G1" s="49"/>
      <c r="H1" s="49"/>
      <c r="I1" s="49"/>
    </row>
    <row r="2" spans="1:10" ht="20.100000000000001" customHeight="1" thickBot="1" x14ac:dyDescent="0.35">
      <c r="A2" s="47" t="s">
        <v>13</v>
      </c>
      <c r="B2" s="48"/>
      <c r="C2" s="34">
        <v>4.2</v>
      </c>
      <c r="D2" s="33" t="s">
        <v>4</v>
      </c>
    </row>
    <row r="3" spans="1:10" ht="30" customHeight="1" thickTop="1" thickBot="1" x14ac:dyDescent="0.35">
      <c r="A3" s="9" t="s">
        <v>14</v>
      </c>
      <c r="B3" s="21" t="s">
        <v>9</v>
      </c>
      <c r="C3" s="5" t="s">
        <v>10</v>
      </c>
      <c r="D3" s="17" t="s">
        <v>0</v>
      </c>
      <c r="E3" s="39" t="s">
        <v>11</v>
      </c>
      <c r="F3" s="40" t="s">
        <v>12</v>
      </c>
      <c r="G3" s="17" t="s">
        <v>1</v>
      </c>
      <c r="H3" s="14" t="s">
        <v>2</v>
      </c>
      <c r="I3" s="6" t="s">
        <v>3</v>
      </c>
      <c r="J3" s="13" t="s">
        <v>8</v>
      </c>
    </row>
    <row r="4" spans="1:10" ht="20.100000000000001" customHeight="1" thickTop="1" x14ac:dyDescent="0.3">
      <c r="A4" s="10" t="s">
        <v>15</v>
      </c>
      <c r="B4" s="26">
        <v>38</v>
      </c>
      <c r="C4" s="27">
        <v>16</v>
      </c>
      <c r="D4" s="18">
        <f>(B4-1)*C4</f>
        <v>592</v>
      </c>
      <c r="E4" s="41">
        <v>3.5</v>
      </c>
      <c r="F4" s="42">
        <v>240</v>
      </c>
      <c r="G4" s="18">
        <f>(E4-1)*F4</f>
        <v>600</v>
      </c>
      <c r="H4" s="22">
        <f>D4-G4-SUM(C5:C6)+SUM(F5:F6)</f>
        <v>52</v>
      </c>
      <c r="I4" s="23">
        <f>IF(H4&gt;0,(1-$C$2/100)*H4,H4)</f>
        <v>49.815999999999995</v>
      </c>
      <c r="J4" s="24" t="str">
        <f>IF($I$7="","",IF(OR(I4&lt;0,I5&lt;0,I6&lt;0),-I4/$I$7,""))</f>
        <v/>
      </c>
    </row>
    <row r="5" spans="1:10" ht="20.100000000000001" customHeight="1" x14ac:dyDescent="0.3">
      <c r="A5" s="11" t="s">
        <v>16</v>
      </c>
      <c r="B5" s="28">
        <v>4.62</v>
      </c>
      <c r="C5" s="29">
        <v>18</v>
      </c>
      <c r="D5" s="19">
        <f>(B5-1)*C5</f>
        <v>65.16</v>
      </c>
      <c r="E5" s="43">
        <v>3.35</v>
      </c>
      <c r="F5" s="44">
        <v>44</v>
      </c>
      <c r="G5" s="19">
        <f>(E5-1)*F5</f>
        <v>103.4</v>
      </c>
      <c r="H5" s="15">
        <f>D5-G5+SUM(F4,F6)-SUM(C4,C6)</f>
        <v>219.76</v>
      </c>
      <c r="I5" s="3">
        <f>IF(H5&gt;0,(1-$C$2/100)*H5,H5)</f>
        <v>210.53007999999997</v>
      </c>
      <c r="J5" s="25" t="str">
        <f>IF($I$7="","",IF(OR(I4&lt;0,I5&lt;0,I6&lt;0),-I5/$I$7,""))</f>
        <v/>
      </c>
    </row>
    <row r="6" spans="1:10" ht="20.100000000000001" customHeight="1" thickBot="1" x14ac:dyDescent="0.35">
      <c r="A6" s="12" t="s">
        <v>17</v>
      </c>
      <c r="B6" s="30"/>
      <c r="C6" s="31"/>
      <c r="D6" s="20">
        <f>(B6-1)*C6</f>
        <v>0</v>
      </c>
      <c r="E6" s="45">
        <v>1.26</v>
      </c>
      <c r="F6" s="46">
        <v>34</v>
      </c>
      <c r="G6" s="20">
        <f>(E6-1)*F6</f>
        <v>8.84</v>
      </c>
      <c r="H6" s="16">
        <f>D6-G6+SUM(F4:F5)-SUM(C4:C5)</f>
        <v>241.16000000000003</v>
      </c>
      <c r="I6" s="4">
        <f>IF(H6&gt;0,(1-$C$2/100)*H6,H6)</f>
        <v>231.03128000000001</v>
      </c>
      <c r="J6" s="8" t="str">
        <f>IF($I$7="","",IF(OR(I4&lt;0,I5&lt;0,I6&lt;0),-I6/$I$7,""))</f>
        <v/>
      </c>
    </row>
    <row r="7" spans="1:10" ht="35.1" customHeight="1" thickTop="1" thickBot="1" x14ac:dyDescent="0.35">
      <c r="A7" s="35" t="s">
        <v>5</v>
      </c>
      <c r="C7" s="36">
        <f>IF(AND(C4="",C5="",C6=""),"",SUM(C4:C6))</f>
        <v>34</v>
      </c>
      <c r="D7" s="7"/>
      <c r="E7" s="2"/>
      <c r="F7" s="36">
        <f>IF(AND(F4="",F5="",F6=""),"",SUM(F4:F6))</f>
        <v>318</v>
      </c>
      <c r="G7" s="7"/>
      <c r="H7" s="1" t="s">
        <v>7</v>
      </c>
      <c r="I7" s="37">
        <f>IF(AND(I4=0,I5=0,I6=0),"",MIN(I4:I6))</f>
        <v>49.815999999999995</v>
      </c>
    </row>
    <row r="8" spans="1:10" ht="35.1" customHeight="1" thickTop="1" thickBot="1" x14ac:dyDescent="0.35">
      <c r="A8" s="50" t="s">
        <v>19</v>
      </c>
      <c r="B8" s="50"/>
      <c r="C8" s="50"/>
      <c r="D8" s="50"/>
      <c r="E8" s="50"/>
      <c r="F8" s="50"/>
      <c r="G8" s="50"/>
      <c r="H8" s="1" t="s">
        <v>6</v>
      </c>
      <c r="I8" s="32">
        <f>IF(AND(I4=0,I5=0,I6=0),"",MAX(I4:I6))</f>
        <v>231.03128000000001</v>
      </c>
    </row>
    <row r="9" spans="1:10" ht="15.75" thickTop="1" x14ac:dyDescent="0.3"/>
    <row r="10" spans="1:10" x14ac:dyDescent="0.3">
      <c r="A10" s="51" t="str">
        <f>IF(OR(B4="",B5="",B6=""),"","Back side overround")</f>
        <v/>
      </c>
      <c r="B10" s="51"/>
      <c r="C10" s="51"/>
      <c r="D10" s="38" t="str">
        <f>IF(OR(B4="",B5="",B6=""),"",100/B4+100/B5+100/B6)</f>
        <v/>
      </c>
    </row>
    <row r="11" spans="1:10" x14ac:dyDescent="0.3">
      <c r="A11" s="51" t="str">
        <f>IF(OR(E4="",E5="",E6=""),"","Lay side overround")</f>
        <v>Lay side overround</v>
      </c>
      <c r="B11" s="51"/>
      <c r="C11" s="51"/>
      <c r="D11" s="38">
        <f>IF(OR(E4="",E5="",E6=""),"",300-(100/(E4/(E4-1))+100/(E5/(E5-1))+100/(E6/(E6-1))))</f>
        <v>137.78725420516466</v>
      </c>
    </row>
    <row r="13" spans="1:10" x14ac:dyDescent="0.3">
      <c r="A13" s="52" t="s">
        <v>20</v>
      </c>
      <c r="B13" s="53"/>
      <c r="C13" s="53"/>
      <c r="D13" s="53"/>
      <c r="E13" s="53"/>
      <c r="F13" s="53"/>
      <c r="G13" s="53"/>
      <c r="H13" s="53"/>
      <c r="I13" s="53"/>
      <c r="J13" s="53"/>
    </row>
  </sheetData>
  <sheetProtection sheet="1" objects="1" scenarios="1"/>
  <mergeCells count="6">
    <mergeCell ref="A2:B2"/>
    <mergeCell ref="A1:I1"/>
    <mergeCell ref="A8:G8"/>
    <mergeCell ref="A10:C10"/>
    <mergeCell ref="A11:C11"/>
    <mergeCell ref="A13:J13"/>
  </mergeCells>
  <phoneticPr fontId="1" type="noConversion"/>
  <conditionalFormatting sqref="H4:H6">
    <cfRule type="cellIs" dxfId="5" priority="7" stopIfTrue="1" operator="greaterThan">
      <formula>0</formula>
    </cfRule>
    <cfRule type="cellIs" dxfId="4" priority="8" stopIfTrue="1" operator="equal">
      <formula>$I$7</formula>
    </cfRule>
    <cfRule type="cellIs" dxfId="3" priority="9" stopIfTrue="1" operator="lessThan">
      <formula>0</formula>
    </cfRule>
  </conditionalFormatting>
  <conditionalFormatting sqref="I4:I6">
    <cfRule type="cellIs" dxfId="2" priority="10" stopIfTrue="1" operator="greaterThan">
      <formula>0</formula>
    </cfRule>
    <cfRule type="cellIs" dxfId="1" priority="11" stopIfTrue="1" operator="equal">
      <formula>$I$7</formula>
    </cfRule>
    <cfRule type="cellIs" dxfId="0" priority="12" stopIfTrue="1" operator="lessThan">
      <formula>0</formula>
    </cfRule>
  </conditionalFormatting>
  <hyperlinks>
    <hyperlink ref="A13" r:id="rId1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Correct Score</vt:lpstr>
    </vt:vector>
  </TitlesOfParts>
  <Company>Jugopetrol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Wednesday 13</dc:creator>
  <cp:lastModifiedBy>Rvasi</cp:lastModifiedBy>
  <cp:lastPrinted>2010-09-30T08:19:55Z</cp:lastPrinted>
  <dcterms:created xsi:type="dcterms:W3CDTF">2010-09-23T11:24:39Z</dcterms:created>
  <dcterms:modified xsi:type="dcterms:W3CDTF">2020-04-20T05:13:51Z</dcterms:modified>
</cp:coreProperties>
</file>